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0D9BE5CB-1591-4A8B-81E2-D5442EE2985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講義用" sheetId="7" r:id="rId1"/>
    <sheet name="シュミレーション用" sheetId="6" r:id="rId2"/>
  </sheets>
  <definedNames>
    <definedName name="_Hlk526370960" localSheetId="1">シュミレーション用!$B$2</definedName>
    <definedName name="_Hlk526370960" localSheetId="0">講義用!$B$2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7" l="1"/>
  <c r="F8" i="7"/>
  <c r="E9" i="7" s="1"/>
  <c r="F15" i="7" s="1"/>
  <c r="E3" i="7"/>
  <c r="D36" i="6"/>
  <c r="F35" i="6" s="1"/>
  <c r="E36" i="6" s="1"/>
  <c r="D9" i="6"/>
  <c r="E3" i="6" s="1"/>
  <c r="H12" i="7" l="1"/>
  <c r="H15" i="7" s="1"/>
  <c r="D21" i="7"/>
  <c r="D48" i="7"/>
  <c r="F8" i="6"/>
  <c r="E9" i="6" s="1"/>
  <c r="F15" i="6" s="1"/>
  <c r="F42" i="6"/>
  <c r="E30" i="6"/>
  <c r="J13" i="7" l="1"/>
  <c r="D20" i="7" s="1"/>
  <c r="D22" i="7"/>
  <c r="H12" i="6"/>
  <c r="H15" i="6" s="1"/>
  <c r="D21" i="6"/>
  <c r="E48" i="6"/>
  <c r="G48" i="6" s="1"/>
  <c r="D48" i="6"/>
  <c r="F48" i="6"/>
  <c r="H39" i="6"/>
  <c r="H42" i="6" s="1"/>
  <c r="F49" i="6" l="1"/>
  <c r="E49" i="6"/>
  <c r="G49" i="6" s="1"/>
  <c r="D49" i="6"/>
  <c r="J40" i="6"/>
  <c r="D47" i="6" s="1"/>
  <c r="J13" i="6"/>
  <c r="D20" i="6" s="1"/>
  <c r="D22" i="6"/>
  <c r="F47" i="6" l="1"/>
  <c r="E47" i="6"/>
</calcChain>
</file>

<file path=xl/sharedStrings.xml><?xml version="1.0" encoding="utf-8"?>
<sst xmlns="http://schemas.openxmlformats.org/spreadsheetml/2006/main" count="112" uniqueCount="27">
  <si>
    <t>売上高</t>
    <rPh sb="0" eb="3">
      <t>ウリアゲダカ</t>
    </rPh>
    <phoneticPr fontId="1"/>
  </si>
  <si>
    <t>変動費</t>
    <rPh sb="0" eb="3">
      <t>ヘンドウヒ</t>
    </rPh>
    <phoneticPr fontId="1"/>
  </si>
  <si>
    <t>粗利益</t>
    <rPh sb="0" eb="3">
      <t>アラリエキ</t>
    </rPh>
    <phoneticPr fontId="1"/>
  </si>
  <si>
    <t>固定費</t>
    <rPh sb="0" eb="3">
      <t>コテイヒ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</si>
  <si>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</si>
  <si>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</si>
  <si>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利益</t>
    <rPh sb="0" eb="2">
      <t>リエキ</t>
    </rPh>
    <phoneticPr fontId="1"/>
  </si>
  <si>
    <t>税金</t>
    <rPh sb="0" eb="2">
      <t>ゼイキン</t>
    </rPh>
    <phoneticPr fontId="1"/>
  </si>
  <si>
    <t>税引後利益</t>
    <rPh sb="0" eb="2">
      <t>ゼイビ</t>
    </rPh>
    <rPh sb="2" eb="3">
      <t>ゴ</t>
    </rPh>
    <rPh sb="3" eb="5">
      <t>リエキ</t>
    </rPh>
    <phoneticPr fontId="1"/>
  </si>
  <si>
    <t>減価償却費</t>
    <rPh sb="0" eb="2">
      <t>ゲンカ</t>
    </rPh>
    <rPh sb="2" eb="5">
      <t>ショウキャクヒ</t>
    </rPh>
    <phoneticPr fontId="1"/>
  </si>
  <si>
    <t>設備投資</t>
    <rPh sb="0" eb="2">
      <t>セツビ</t>
    </rPh>
    <rPh sb="2" eb="4">
      <t>トウシ</t>
    </rPh>
    <phoneticPr fontId="1"/>
  </si>
  <si>
    <t>借入金返済</t>
    <rPh sb="0" eb="5">
      <t>カリイレキンヘンサイ</t>
    </rPh>
    <phoneticPr fontId="1"/>
  </si>
  <si>
    <t>翌期繰越</t>
    <rPh sb="0" eb="1">
      <t>ヨク</t>
    </rPh>
    <rPh sb="1" eb="2">
      <t>キ</t>
    </rPh>
    <rPh sb="2" eb="4">
      <t>クリコシ</t>
    </rPh>
    <phoneticPr fontId="1"/>
  </si>
  <si>
    <t>粗利率</t>
    <rPh sb="0" eb="3">
      <t>アラリリツ</t>
    </rPh>
    <phoneticPr fontId="1"/>
  </si>
  <si>
    <t>労働分配率</t>
    <rPh sb="0" eb="2">
      <t>ロウドウ</t>
    </rPh>
    <rPh sb="2" eb="5">
      <t>ブンパイリツ</t>
    </rPh>
    <phoneticPr fontId="1"/>
  </si>
  <si>
    <t>【オリジナル】</t>
    <phoneticPr fontId="1"/>
  </si>
  <si>
    <t>【シュミレーション用】</t>
    <rPh sb="9" eb="10">
      <t>ヨウ</t>
    </rPh>
    <phoneticPr fontId="1"/>
  </si>
  <si>
    <t>※１</t>
    <phoneticPr fontId="1"/>
  </si>
  <si>
    <t>※２</t>
  </si>
  <si>
    <t>赤字は、改善策の対象となる項目</t>
    <rPh sb="0" eb="2">
      <t>アカジ</t>
    </rPh>
    <rPh sb="4" eb="7">
      <t>カイゼンサク</t>
    </rPh>
    <rPh sb="8" eb="10">
      <t>タイショウ</t>
    </rPh>
    <rPh sb="13" eb="15">
      <t>コウモク</t>
    </rPh>
    <phoneticPr fontId="1"/>
  </si>
  <si>
    <t>下線を付した数字は、改善策の効果を確認する項目</t>
    <rPh sb="0" eb="2">
      <t>カセン</t>
    </rPh>
    <rPh sb="3" eb="4">
      <t>フ</t>
    </rPh>
    <rPh sb="6" eb="8">
      <t>スウジ</t>
    </rPh>
    <rPh sb="10" eb="13">
      <t>カイゼンサク</t>
    </rPh>
    <rPh sb="14" eb="16">
      <t>コウカ</t>
    </rPh>
    <rPh sb="17" eb="19">
      <t>カクニン</t>
    </rPh>
    <rPh sb="21" eb="23">
      <t>コウモク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</si>
  <si>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</si>
  <si>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借入金返済期間</t>
    <rPh sb="0" eb="2">
      <t>カリイレ</t>
    </rPh>
    <rPh sb="2" eb="3">
      <t>キン</t>
    </rPh>
    <rPh sb="3" eb="5">
      <t>ヘンサイ</t>
    </rPh>
    <rPh sb="5" eb="7">
      <t>キカン</t>
    </rPh>
    <phoneticPr fontId="1"/>
  </si>
  <si>
    <t>年</t>
    <rPh sb="0" eb="1">
      <t>ネン</t>
    </rPh>
    <phoneticPr fontId="1"/>
  </si>
  <si>
    <t>ＣＦ</t>
    <phoneticPr fontId="1"/>
  </si>
  <si>
    <t>（西順一郎氏「戦略会計ＳＴＲＡＣⅡ」のＳＴＲＡＣ表を引用。）</t>
    <phoneticPr fontId="1"/>
  </si>
  <si>
    <t>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</si>
</sst>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;[Red]\-#,##0.0"/>
    <numFmt numFmtId="179" formatCode="#,##0;&quot;▲ &quot;#,##0"/>
    <numFmt numFmtId="180" formatCode="\(0.0%\)"/>
    <numFmt numFmtId="181" formatCode="#,##0.0&quot;年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7" xfId="0" applyBorder="1"/>
    <xf numFmtId="0" fontId="0" fillId="0" borderId="0" xfId="0" applyBorder="1"/>
    <xf numFmtId="38" fontId="3" fillId="0" borderId="1" xfId="1" applyFont="1" applyBorder="1" applyAlignment="1"/>
    <xf numFmtId="38" fontId="3" fillId="0" borderId="4" xfId="1" applyFont="1" applyBorder="1" applyAlignment="1"/>
    <xf numFmtId="38" fontId="3" fillId="0" borderId="5" xfId="1" applyFont="1" applyBorder="1" applyAlignment="1"/>
    <xf numFmtId="38" fontId="3" fillId="0" borderId="6" xfId="1" applyFont="1" applyBorder="1" applyAlignment="1"/>
    <xf numFmtId="38" fontId="3" fillId="0" borderId="0" xfId="1" applyFont="1" applyAlignment="1"/>
    <xf numFmtId="38" fontId="3" fillId="0" borderId="2" xfId="1" applyFont="1" applyBorder="1" applyAlignment="1"/>
    <xf numFmtId="38" fontId="3" fillId="0" borderId="7" xfId="1" applyFont="1" applyBorder="1" applyAlignment="1"/>
    <xf numFmtId="38" fontId="3" fillId="0" borderId="0" xfId="1" applyFont="1" applyBorder="1" applyAlignment="1"/>
    <xf numFmtId="38" fontId="4" fillId="0" borderId="0" xfId="1" applyFont="1" applyBorder="1" applyAlignment="1"/>
    <xf numFmtId="38" fontId="3" fillId="0" borderId="8" xfId="1" applyFont="1" applyBorder="1" applyAlignment="1"/>
    <xf numFmtId="38" fontId="3" fillId="0" borderId="9" xfId="1" applyFont="1" applyBorder="1" applyAlignment="1"/>
    <xf numFmtId="38" fontId="3" fillId="0" borderId="10" xfId="1" applyFont="1" applyBorder="1" applyAlignment="1"/>
    <xf numFmtId="38" fontId="3" fillId="0" borderId="11" xfId="1" applyFont="1" applyBorder="1" applyAlignment="1"/>
    <xf numFmtId="38" fontId="5" fillId="0" borderId="8" xfId="1" applyFont="1" applyBorder="1" applyAlignment="1">
      <alignment horizontal="right"/>
    </xf>
    <xf numFmtId="176" fontId="5" fillId="0" borderId="7" xfId="2" applyNumberFormat="1" applyFont="1" applyBorder="1" applyAlignment="1">
      <alignment horizontal="left"/>
    </xf>
    <xf numFmtId="38" fontId="4" fillId="0" borderId="2" xfId="1" applyFont="1" applyBorder="1" applyAlignment="1"/>
    <xf numFmtId="38" fontId="4" fillId="0" borderId="8" xfId="1" applyFont="1" applyBorder="1" applyAlignment="1"/>
    <xf numFmtId="0" fontId="3" fillId="0" borderId="3" xfId="0" applyFont="1" applyBorder="1"/>
    <xf numFmtId="38" fontId="3" fillId="0" borderId="3" xfId="1" applyFont="1" applyBorder="1" applyAlignment="1"/>
    <xf numFmtId="38" fontId="3" fillId="0" borderId="12" xfId="1" applyFont="1" applyBorder="1" applyAlignment="1"/>
    <xf numFmtId="38" fontId="4" fillId="0" borderId="13" xfId="1" applyFont="1" applyBorder="1" applyAlignment="1"/>
    <xf numFmtId="38" fontId="3" fillId="0" borderId="13" xfId="1" applyFont="1" applyBorder="1" applyAlignment="1"/>
    <xf numFmtId="38" fontId="6" fillId="0" borderId="2" xfId="1" applyFont="1" applyBorder="1" applyAlignment="1"/>
    <xf numFmtId="38" fontId="7" fillId="0" borderId="2" xfId="1" applyFont="1" applyBorder="1" applyAlignment="1">
      <alignment horizontal="right"/>
    </xf>
    <xf numFmtId="9" fontId="7" fillId="0" borderId="7" xfId="2" applyNumberFormat="1" applyFont="1" applyBorder="1" applyAlignment="1">
      <alignment horizontal="left"/>
    </xf>
    <xf numFmtId="38" fontId="7" fillId="0" borderId="6" xfId="1" applyFont="1" applyBorder="1" applyAlignment="1">
      <alignment horizontal="right"/>
    </xf>
    <xf numFmtId="38" fontId="6" fillId="0" borderId="1" xfId="1" applyFont="1" applyBorder="1" applyAlignment="1"/>
    <xf numFmtId="38" fontId="6" fillId="0" borderId="3" xfId="1" applyFont="1" applyBorder="1" applyAlignment="1"/>
    <xf numFmtId="0" fontId="0" fillId="0" borderId="0" xfId="0" applyAlignment="1">
      <alignment horizontal="right"/>
    </xf>
    <xf numFmtId="9" fontId="6" fillId="0" borderId="1" xfId="2" applyFont="1" applyBorder="1" applyAlignment="1">
      <alignment horizontal="right"/>
    </xf>
    <xf numFmtId="38" fontId="4" fillId="0" borderId="6" xfId="1" applyFont="1" applyBorder="1" applyAlignment="1"/>
    <xf numFmtId="38" fontId="3" fillId="2" borderId="0" xfId="1" applyFont="1" applyFill="1" applyAlignment="1"/>
    <xf numFmtId="38" fontId="3" fillId="2" borderId="0" xfId="1" applyFont="1" applyFill="1" applyBorder="1" applyAlignment="1"/>
    <xf numFmtId="177" fontId="4" fillId="2" borderId="0" xfId="1" applyNumberFormat="1" applyFont="1" applyFill="1" applyAlignment="1"/>
    <xf numFmtId="38" fontId="3" fillId="2" borderId="14" xfId="1" applyFont="1" applyFill="1" applyBorder="1" applyAlignment="1"/>
    <xf numFmtId="177" fontId="3" fillId="2" borderId="14" xfId="1" applyNumberFormat="1" applyFont="1" applyFill="1" applyBorder="1" applyAlignment="1"/>
    <xf numFmtId="0" fontId="0" fillId="2" borderId="14" xfId="0" applyFill="1" applyBorder="1"/>
    <xf numFmtId="38" fontId="3" fillId="2" borderId="15" xfId="1" applyFont="1" applyFill="1" applyBorder="1" applyAlignment="1"/>
    <xf numFmtId="179" fontId="4" fillId="2" borderId="15" xfId="1" applyNumberFormat="1" applyFont="1" applyFill="1" applyBorder="1" applyAlignment="1"/>
    <xf numFmtId="38" fontId="3" fillId="2" borderId="15" xfId="1" applyNumberFormat="1" applyFont="1" applyFill="1" applyBorder="1" applyAlignment="1"/>
    <xf numFmtId="0" fontId="0" fillId="2" borderId="15" xfId="0" applyFill="1" applyBorder="1"/>
    <xf numFmtId="180" fontId="3" fillId="2" borderId="15" xfId="2" applyNumberFormat="1" applyFont="1" applyFill="1" applyBorder="1" applyAlignment="1">
      <alignment horizontal="left"/>
    </xf>
    <xf numFmtId="38" fontId="3" fillId="2" borderId="16" xfId="1" applyFont="1" applyFill="1" applyBorder="1" applyAlignment="1"/>
    <xf numFmtId="179" fontId="4" fillId="2" borderId="16" xfId="1" applyNumberFormat="1" applyFont="1" applyFill="1" applyBorder="1" applyAlignment="1"/>
    <xf numFmtId="38" fontId="3" fillId="2" borderId="16" xfId="1" applyNumberFormat="1" applyFont="1" applyFill="1" applyBorder="1" applyAlignment="1"/>
    <xf numFmtId="180" fontId="3" fillId="2" borderId="16" xfId="2" applyNumberFormat="1" applyFont="1" applyFill="1" applyBorder="1" applyAlignment="1">
      <alignment horizontal="left"/>
    </xf>
    <xf numFmtId="38" fontId="4" fillId="0" borderId="8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179" fontId="4" fillId="2" borderId="15" xfId="1" applyNumberFormat="1" applyFont="1" applyFill="1" applyBorder="1" applyAlignment="1">
      <alignment horizontal="right"/>
    </xf>
    <xf numFmtId="179" fontId="4" fillId="2" borderId="16" xfId="1" applyNumberFormat="1" applyFont="1" applyFill="1" applyBorder="1" applyAlignment="1">
      <alignment horizontal="right"/>
    </xf>
    <xf numFmtId="38" fontId="3" fillId="0" borderId="0" xfId="1" applyFont="1" applyFill="1" applyBorder="1" applyAlignment="1"/>
    <xf numFmtId="181" fontId="4" fillId="2" borderId="14" xfId="1" applyNumberFormat="1" applyFont="1" applyFill="1" applyBorder="1" applyAlignment="1"/>
    <xf numFmtId="179" fontId="4" fillId="0" borderId="0" xfId="1" applyNumberFormat="1" applyFont="1" applyFill="1" applyBorder="1" applyAlignment="1"/>
    <xf numFmtId="38" fontId="3" fillId="0" borderId="0" xfId="1" applyNumberFormat="1" applyFont="1" applyFill="1" applyBorder="1" applyAlignment="1"/>
    <xf numFmtId="180" fontId="3" fillId="0" borderId="0" xfId="2" applyNumberFormat="1" applyFont="1" applyFill="1" applyBorder="1" applyAlignment="1">
      <alignment horizontal="left"/>
    </xf>
    <xf numFmtId="0" fontId="0" fillId="0" borderId="0" xfId="0" applyFill="1"/>
    <xf numFmtId="38" fontId="8" fillId="0" borderId="2" xfId="1" applyFont="1" applyBorder="1" applyAlignment="1">
      <alignment horizontal="right"/>
    </xf>
    <xf numFmtId="181" fontId="4" fillId="2" borderId="14" xfId="1" applyNumberFormat="1" applyFont="1" applyFill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</xdr:row>
      <xdr:rowOff>133350</xdr:rowOff>
    </xdr:from>
    <xdr:to>
      <xdr:col>2</xdr:col>
      <xdr:colOff>501650</xdr:colOff>
      <xdr:row>11</xdr:row>
      <xdr:rowOff>101600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0AE331-520B-4F0F-969C-D6FF41419969}"/>
            </a:ext>
          </a:extLst>
        </xdr:cNvPr>
        <xdr:cNvSpPr/>
      </xdr:nvSpPr>
      <xdr:spPr>
        <a:xfrm>
          <a:off x="447675" y="227647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4</xdr:row>
      <xdr:rowOff>152400</xdr:rowOff>
    </xdr:from>
    <xdr:to>
      <xdr:col>5</xdr:col>
      <xdr:colOff>165099</xdr:colOff>
      <xdr:row>6</xdr:row>
      <xdr:rowOff>120650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490A394-2D61-4335-9CC7-6A44C41C81AF}"/>
            </a:ext>
          </a:extLst>
        </xdr:cNvPr>
        <xdr:cNvSpPr/>
      </xdr:nvSpPr>
      <xdr:spPr>
        <a:xfrm>
          <a:off x="905171" y="1104900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79D3590-CE02-4225-9433-0D06E185C17D}"/>
            </a:ext>
          </a:extLst>
        </xdr:cNvPr>
        <xdr:cNvSpPr/>
      </xdr:nvSpPr>
      <xdr:spPr>
        <a:xfrm>
          <a:off x="447675" y="8324850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D7F0D6B-3917-4FA4-93F8-3905872C7A91}"/>
            </a:ext>
          </a:extLst>
        </xdr:cNvPr>
        <xdr:cNvSpPr/>
      </xdr:nvSpPr>
      <xdr:spPr>
        <a:xfrm>
          <a:off x="447675" y="8324850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07BE7EF-BEEF-4E78-8629-75564456956C}"/>
            </a:ext>
          </a:extLst>
        </xdr:cNvPr>
        <xdr:cNvSpPr/>
      </xdr:nvSpPr>
      <xdr:spPr>
        <a:xfrm>
          <a:off x="447675" y="8324850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31</xdr:row>
      <xdr:rowOff>152400</xdr:rowOff>
    </xdr:from>
    <xdr:to>
      <xdr:col>5</xdr:col>
      <xdr:colOff>165099</xdr:colOff>
      <xdr:row>33</xdr:row>
      <xdr:rowOff>120650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2400669-FFF8-4639-843E-95EC79D8A6C6}"/>
            </a:ext>
          </a:extLst>
        </xdr:cNvPr>
        <xdr:cNvSpPr/>
      </xdr:nvSpPr>
      <xdr:spPr>
        <a:xfrm>
          <a:off x="905171" y="7153275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D4291AA-0566-475B-B095-07AB577B65FB}"/>
            </a:ext>
          </a:extLst>
        </xdr:cNvPr>
        <xdr:cNvSpPr/>
      </xdr:nvSpPr>
      <xdr:spPr>
        <a:xfrm>
          <a:off x="447675" y="8324850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31</xdr:row>
      <xdr:rowOff>152400</xdr:rowOff>
    </xdr:from>
    <xdr:to>
      <xdr:col>5</xdr:col>
      <xdr:colOff>165099</xdr:colOff>
      <xdr:row>33</xdr:row>
      <xdr:rowOff>120650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D3E7896-1BB5-45A8-A9BA-638ADE9CC816}"/>
            </a:ext>
          </a:extLst>
        </xdr:cNvPr>
        <xdr:cNvSpPr/>
      </xdr:nvSpPr>
      <xdr:spPr>
        <a:xfrm>
          <a:off x="905171" y="7153275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</xdr:row>
      <xdr:rowOff>133350</xdr:rowOff>
    </xdr:from>
    <xdr:to>
      <xdr:col>2</xdr:col>
      <xdr:colOff>501650</xdr:colOff>
      <xdr:row>11</xdr:row>
      <xdr:rowOff>101600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8460481-0480-4760-816B-70F05ABDEB5C}"/>
            </a:ext>
          </a:extLst>
        </xdr:cNvPr>
        <xdr:cNvSpPr/>
      </xdr:nvSpPr>
      <xdr:spPr>
        <a:xfrm>
          <a:off x="447675" y="227647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4</xdr:row>
      <xdr:rowOff>152400</xdr:rowOff>
    </xdr:from>
    <xdr:to>
      <xdr:col>5</xdr:col>
      <xdr:colOff>165099</xdr:colOff>
      <xdr:row>6</xdr:row>
      <xdr:rowOff>120650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A039011-B5F7-4E9A-B782-D4FC8EEBF82B}"/>
            </a:ext>
          </a:extLst>
        </xdr:cNvPr>
        <xdr:cNvSpPr/>
      </xdr:nvSpPr>
      <xdr:spPr>
        <a:xfrm>
          <a:off x="905171" y="1104900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3798A5B-898B-4D48-B136-3A0FE75339C6}"/>
            </a:ext>
          </a:extLst>
        </xdr:cNvPr>
        <xdr:cNvSpPr/>
      </xdr:nvSpPr>
      <xdr:spPr>
        <a:xfrm>
          <a:off x="447675" y="808672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CD3FECA-01BE-439F-8937-A888825FC403}"/>
            </a:ext>
          </a:extLst>
        </xdr:cNvPr>
        <xdr:cNvSpPr/>
      </xdr:nvSpPr>
      <xdr:spPr>
        <a:xfrm>
          <a:off x="447675" y="808672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A34CDAC-B2FB-4E68-BF51-AAF2AB3E54F7}"/>
            </a:ext>
          </a:extLst>
        </xdr:cNvPr>
        <xdr:cNvSpPr/>
      </xdr:nvSpPr>
      <xdr:spPr>
        <a:xfrm>
          <a:off x="447675" y="808672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31</xdr:row>
      <xdr:rowOff>152400</xdr:rowOff>
    </xdr:from>
    <xdr:to>
      <xdr:col>5</xdr:col>
      <xdr:colOff>165099</xdr:colOff>
      <xdr:row>33</xdr:row>
      <xdr:rowOff>120650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CE4B22A-5D93-453A-9D43-1D540AF100CE}"/>
            </a:ext>
          </a:extLst>
        </xdr:cNvPr>
        <xdr:cNvSpPr/>
      </xdr:nvSpPr>
      <xdr:spPr>
        <a:xfrm>
          <a:off x="905171" y="6915150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36</xdr:row>
      <xdr:rowOff>133350</xdr:rowOff>
    </xdr:from>
    <xdr:to>
      <xdr:col>2</xdr:col>
      <xdr:colOff>501650</xdr:colOff>
      <xdr:row>38</xdr:row>
      <xdr:rowOff>101600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F813D54-1E7F-4C5C-879E-EDCCF4EF8FDF}"/>
            </a:ext>
          </a:extLst>
        </xdr:cNvPr>
        <xdr:cNvSpPr/>
      </xdr:nvSpPr>
      <xdr:spPr>
        <a:xfrm>
          <a:off x="447675" y="8086725"/>
          <a:ext cx="1006475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686096</xdr:colOff>
      <xdr:row>31</xdr:row>
      <xdr:rowOff>152400</xdr:rowOff>
    </xdr:from>
    <xdr:to>
      <xdr:col>5</xdr:col>
      <xdr:colOff>165099</xdr:colOff>
      <xdr:row>33</xdr:row>
      <xdr:rowOff>120650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6F2692C-86B7-4041-B09E-9F8960B24A47}"/>
            </a:ext>
          </a:extLst>
        </xdr:cNvPr>
        <xdr:cNvSpPr/>
      </xdr:nvSpPr>
      <xdr:spPr>
        <a:xfrm>
          <a:off x="905171" y="6915150"/>
          <a:ext cx="1879303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9365-AC12-4B23-9DC6-91873468EF06}">
  <sheetPr>
    <pageSetUpPr fitToPage="1"/>
  </sheetPr>
  <dimension ref="B1:L54"/>
  <sheetViews>
    <sheetView tabSelected="1" topLeftCell="A37" workbookViewId="0">
      <selection activeCell="K50" sqref="K50"/>
    </sheetView>
  </sheetViews>
  <sheetFormatPr defaultRowHeight="18.75"/>
  <cols>
    <col min="1" max="1" width="2.875" customWidth="1"/>
    <col min="2" max="2" width="9.625" customWidth="1"/>
    <col min="3" max="4" width="6.625" customWidth="1"/>
    <col min="5" max="6" width="8.625" customWidth="1"/>
    <col min="7" max="7" width="11.625" bestFit="1" customWidth="1"/>
    <col min="8" max="8" width="5.625" customWidth="1"/>
    <col min="9" max="9" width="11.625" bestFit="1" customWidth="1"/>
    <col min="10" max="10" width="5.625" customWidth="1"/>
  </cols>
  <sheetData>
    <row r="1" spans="2:12">
      <c r="B1" t="s">
        <v>15</v>
      </c>
      <c r="C1" s="1"/>
    </row>
    <row r="2" spans="2:12">
      <c r="B2" s="3"/>
      <c r="C2" s="4"/>
      <c r="D2" s="5"/>
      <c r="E2" s="5"/>
      <c r="F2" s="6"/>
      <c r="G2" s="7"/>
      <c r="H2" s="7"/>
      <c r="I2" s="7"/>
      <c r="J2" s="7"/>
    </row>
    <row r="3" spans="2:12">
      <c r="B3" s="8"/>
      <c r="C3" s="9"/>
      <c r="D3" s="10" t="s">
        <v>1</v>
      </c>
      <c r="E3" s="11">
        <f>B5-D9</f>
        <v>400</v>
      </c>
      <c r="F3" s="12"/>
      <c r="G3" s="7"/>
      <c r="H3" s="7"/>
      <c r="I3" s="7"/>
      <c r="J3" s="7"/>
    </row>
    <row r="4" spans="2:12">
      <c r="B4" s="25" t="s">
        <v>0</v>
      </c>
      <c r="C4" s="9"/>
      <c r="D4" s="10"/>
      <c r="E4" s="10"/>
      <c r="F4" s="12"/>
      <c r="G4" s="7"/>
      <c r="H4" s="7"/>
      <c r="I4" s="7"/>
      <c r="J4" s="7"/>
    </row>
    <row r="5" spans="2:12">
      <c r="B5" s="25">
        <v>1000</v>
      </c>
      <c r="C5" s="13"/>
      <c r="D5" s="14"/>
      <c r="E5" s="14"/>
      <c r="F5" s="15"/>
      <c r="G5" s="7"/>
      <c r="H5" s="7"/>
      <c r="I5" s="7"/>
      <c r="J5" s="7"/>
    </row>
    <row r="6" spans="2:12">
      <c r="B6" s="8"/>
      <c r="C6" s="4"/>
      <c r="D6" s="28" t="s">
        <v>14</v>
      </c>
      <c r="E6" s="32">
        <v>0.4</v>
      </c>
      <c r="F6" s="3"/>
      <c r="G6" s="7"/>
      <c r="H6" s="7"/>
      <c r="I6" s="7"/>
      <c r="J6" s="7"/>
    </row>
    <row r="7" spans="2:12">
      <c r="B7" s="8"/>
      <c r="C7" s="9"/>
      <c r="D7" s="16"/>
      <c r="E7" s="17"/>
      <c r="F7" s="8" t="s">
        <v>4</v>
      </c>
      <c r="G7" s="7"/>
      <c r="H7" s="7"/>
      <c r="I7" s="7"/>
      <c r="J7" s="7"/>
    </row>
    <row r="8" spans="2:12">
      <c r="B8" s="8"/>
      <c r="C8" s="9"/>
      <c r="D8" s="12"/>
      <c r="E8" s="8" t="s">
        <v>3</v>
      </c>
      <c r="F8" s="18">
        <f>D9*E6</f>
        <v>240</v>
      </c>
      <c r="G8" s="7"/>
      <c r="H8" s="7"/>
      <c r="I8" s="7"/>
      <c r="J8" s="7"/>
    </row>
    <row r="9" spans="2:12">
      <c r="B9" s="8"/>
      <c r="C9" s="9" t="s">
        <v>2</v>
      </c>
      <c r="D9" s="19">
        <f>B5*C11</f>
        <v>600</v>
      </c>
      <c r="E9" s="18">
        <f>F8+F11</f>
        <v>400</v>
      </c>
      <c r="F9" s="20"/>
      <c r="G9" s="7"/>
      <c r="H9" s="7"/>
      <c r="I9" s="7"/>
      <c r="J9" s="7"/>
    </row>
    <row r="10" spans="2:12">
      <c r="B10" s="8"/>
      <c r="C10" s="9"/>
      <c r="D10" s="12"/>
      <c r="F10" s="29" t="s">
        <v>5</v>
      </c>
      <c r="G10" s="7"/>
      <c r="H10" s="7"/>
      <c r="I10" s="7"/>
      <c r="J10" s="7"/>
    </row>
    <row r="11" spans="2:12">
      <c r="B11" s="26" t="s">
        <v>13</v>
      </c>
      <c r="C11" s="27">
        <v>0.6</v>
      </c>
      <c r="D11" s="12"/>
      <c r="E11" s="21"/>
      <c r="F11" s="30">
        <v>160</v>
      </c>
      <c r="G11" s="7"/>
      <c r="H11" s="7"/>
      <c r="I11" s="7"/>
      <c r="J11" s="7"/>
    </row>
    <row r="12" spans="2:12">
      <c r="B12" s="8"/>
      <c r="C12" s="9"/>
      <c r="D12" s="12"/>
      <c r="E12" s="4"/>
      <c r="F12" s="6"/>
      <c r="G12" s="22" t="s">
        <v>7</v>
      </c>
      <c r="H12" s="23">
        <f>F15*0.3</f>
        <v>60</v>
      </c>
      <c r="I12" s="7"/>
      <c r="J12" s="7"/>
      <c r="K12" s="2"/>
      <c r="L12" s="2"/>
    </row>
    <row r="13" spans="2:12">
      <c r="B13" s="8"/>
      <c r="C13" s="9"/>
      <c r="D13" s="12"/>
      <c r="E13" s="9" t="s">
        <v>6</v>
      </c>
      <c r="F13" s="12"/>
      <c r="G13" s="4" t="s">
        <v>8</v>
      </c>
      <c r="H13" s="6"/>
      <c r="I13" s="4" t="s">
        <v>11</v>
      </c>
      <c r="J13" s="33">
        <f>+(H15+H18)-(J15+J18)</f>
        <v>40</v>
      </c>
      <c r="K13" s="2"/>
      <c r="L13" s="2"/>
    </row>
    <row r="14" spans="2:12" ht="9" customHeight="1">
      <c r="B14" s="8"/>
      <c r="C14" s="9"/>
      <c r="D14" s="12"/>
      <c r="E14" s="9"/>
      <c r="F14" s="12"/>
      <c r="G14" s="9"/>
      <c r="H14" s="12"/>
      <c r="I14" s="13"/>
      <c r="J14" s="15"/>
    </row>
    <row r="15" spans="2:12" ht="18" customHeight="1">
      <c r="B15" s="8"/>
      <c r="C15" s="9"/>
      <c r="D15" s="12"/>
      <c r="E15" s="9"/>
      <c r="F15" s="19">
        <f>D9-E9</f>
        <v>200</v>
      </c>
      <c r="G15" s="9"/>
      <c r="H15" s="19">
        <f>F15-H12</f>
        <v>140</v>
      </c>
      <c r="I15" s="4" t="s">
        <v>10</v>
      </c>
      <c r="J15" s="6">
        <v>80</v>
      </c>
    </row>
    <row r="16" spans="2:12" ht="9" customHeight="1">
      <c r="B16" s="8"/>
      <c r="C16" s="9"/>
      <c r="D16" s="12"/>
      <c r="E16" s="9"/>
      <c r="F16" s="12"/>
      <c r="G16" s="9"/>
      <c r="H16" s="12"/>
      <c r="I16" s="13"/>
      <c r="J16" s="15"/>
    </row>
    <row r="17" spans="2:10" ht="9" customHeight="1">
      <c r="B17" s="21"/>
      <c r="C17" s="13"/>
      <c r="D17" s="15"/>
      <c r="E17" s="13"/>
      <c r="F17" s="15"/>
      <c r="G17" s="9"/>
      <c r="H17" s="12"/>
      <c r="I17" s="4"/>
      <c r="J17" s="6"/>
    </row>
    <row r="18" spans="2:10">
      <c r="B18" s="7"/>
      <c r="C18" s="7"/>
      <c r="D18" s="7"/>
      <c r="E18" s="7"/>
      <c r="F18" s="7"/>
      <c r="G18" s="22" t="s">
        <v>9</v>
      </c>
      <c r="H18" s="24">
        <v>50</v>
      </c>
      <c r="I18" s="13" t="s">
        <v>12</v>
      </c>
      <c r="J18" s="15">
        <v>70</v>
      </c>
    </row>
    <row r="19" spans="2:10">
      <c r="B19" s="34" t="s">
        <v>21</v>
      </c>
      <c r="C19" s="34"/>
      <c r="D19" s="34">
        <v>500</v>
      </c>
      <c r="E19" s="34"/>
      <c r="F19" s="34"/>
      <c r="G19" s="35"/>
      <c r="H19" s="10"/>
      <c r="I19" s="10"/>
      <c r="J19" s="10"/>
    </row>
    <row r="20" spans="2:10">
      <c r="B20" s="34" t="s">
        <v>22</v>
      </c>
      <c r="C20" s="34"/>
      <c r="D20" s="36">
        <f>+D19/J13</f>
        <v>12.5</v>
      </c>
      <c r="E20" s="34" t="s">
        <v>23</v>
      </c>
      <c r="F20" s="34"/>
      <c r="G20" s="35"/>
      <c r="H20" s="10"/>
      <c r="I20" s="10"/>
      <c r="J20" s="10"/>
    </row>
    <row r="21" spans="2:10">
      <c r="B21" s="40" t="s">
        <v>6</v>
      </c>
      <c r="C21" s="40"/>
      <c r="D21" s="41">
        <f>+F15</f>
        <v>200</v>
      </c>
      <c r="E21" s="42"/>
      <c r="F21" s="43"/>
      <c r="G21" s="44"/>
      <c r="H21" s="10"/>
      <c r="I21" s="10"/>
      <c r="J21" s="10"/>
    </row>
    <row r="22" spans="2:10">
      <c r="B22" s="45" t="s">
        <v>24</v>
      </c>
      <c r="C22" s="45"/>
      <c r="D22" s="46">
        <f>+H15+H18</f>
        <v>190</v>
      </c>
      <c r="E22" s="47"/>
      <c r="F22" s="47"/>
      <c r="G22" s="48"/>
      <c r="H22" s="10"/>
      <c r="I22" s="10"/>
      <c r="J22" s="10"/>
    </row>
    <row r="23" spans="2:10" s="61" customFormat="1">
      <c r="B23" s="56"/>
      <c r="C23" s="56"/>
      <c r="D23" s="58"/>
      <c r="E23" s="59"/>
      <c r="F23" s="59"/>
      <c r="G23" s="60"/>
      <c r="H23" s="56"/>
      <c r="I23" s="56"/>
      <c r="J23" s="56"/>
    </row>
    <row r="24" spans="2:10">
      <c r="B24" s="31" t="s">
        <v>17</v>
      </c>
      <c r="C24" t="s">
        <v>19</v>
      </c>
    </row>
    <row r="25" spans="2:10">
      <c r="B25" s="31" t="s">
        <v>18</v>
      </c>
      <c r="C25" t="s">
        <v>20</v>
      </c>
    </row>
    <row r="27" spans="2:10">
      <c r="B27" s="7"/>
      <c r="C27" s="7"/>
      <c r="D27" s="7"/>
      <c r="E27" s="7"/>
      <c r="F27" s="7"/>
      <c r="G27" s="10"/>
      <c r="H27" s="10"/>
      <c r="I27" s="10"/>
      <c r="J27" s="11"/>
    </row>
    <row r="28" spans="2:10">
      <c r="B28" t="s">
        <v>16</v>
      </c>
    </row>
    <row r="29" spans="2:10">
      <c r="B29" s="3"/>
      <c r="C29" s="4"/>
      <c r="D29" s="5"/>
      <c r="E29" s="5"/>
      <c r="F29" s="6"/>
      <c r="G29" s="7"/>
      <c r="H29" s="7"/>
      <c r="I29" s="7"/>
      <c r="J29" s="7"/>
    </row>
    <row r="30" spans="2:10">
      <c r="B30" s="8"/>
      <c r="C30" s="9"/>
      <c r="D30" s="10" t="s">
        <v>1</v>
      </c>
      <c r="E30" s="50" t="s">
        <v>26</v>
      </c>
      <c r="F30" s="12"/>
      <c r="G30" s="7"/>
      <c r="H30" s="7"/>
      <c r="I30" s="7"/>
      <c r="J30" s="7"/>
    </row>
    <row r="31" spans="2:10">
      <c r="B31" s="25" t="s">
        <v>0</v>
      </c>
      <c r="C31" s="9"/>
      <c r="D31" s="10"/>
      <c r="E31" s="10"/>
      <c r="F31" s="12"/>
      <c r="G31" s="7"/>
      <c r="H31" s="7"/>
      <c r="I31" s="7"/>
      <c r="J31" s="7"/>
    </row>
    <row r="32" spans="2:10">
      <c r="B32" s="62" t="s">
        <v>26</v>
      </c>
      <c r="C32" s="13"/>
      <c r="D32" s="14"/>
      <c r="E32" s="14"/>
      <c r="F32" s="15"/>
      <c r="G32" s="7"/>
      <c r="H32" s="7"/>
      <c r="I32" s="7"/>
      <c r="J32" s="7"/>
    </row>
    <row r="33" spans="2:12">
      <c r="B33" s="8"/>
      <c r="C33" s="4"/>
      <c r="D33" s="28" t="s">
        <v>14</v>
      </c>
      <c r="E33" s="32">
        <v>0.4</v>
      </c>
      <c r="F33" s="3"/>
      <c r="G33" s="7"/>
      <c r="H33" s="7"/>
      <c r="I33" s="7"/>
      <c r="J33" s="7"/>
    </row>
    <row r="34" spans="2:12">
      <c r="B34" s="8"/>
      <c r="C34" s="9"/>
      <c r="D34" s="16"/>
      <c r="E34" s="17"/>
      <c r="F34" s="8" t="s">
        <v>4</v>
      </c>
      <c r="G34" s="7"/>
      <c r="H34" s="7"/>
      <c r="I34" s="7"/>
      <c r="J34" s="7"/>
    </row>
    <row r="35" spans="2:12">
      <c r="B35" s="8"/>
      <c r="C35" s="9"/>
      <c r="D35" s="12"/>
      <c r="E35" s="8" t="s">
        <v>3</v>
      </c>
      <c r="F35" s="18" t="s">
        <v>26</v>
      </c>
      <c r="G35" s="7"/>
      <c r="H35" s="7"/>
      <c r="I35" s="7"/>
      <c r="J35" s="7"/>
    </row>
    <row r="36" spans="2:12">
      <c r="B36" s="8"/>
      <c r="C36" s="9" t="s">
        <v>2</v>
      </c>
      <c r="D36" s="49" t="s">
        <v>26</v>
      </c>
      <c r="E36" s="51" t="s">
        <v>26</v>
      </c>
      <c r="F36" s="20"/>
      <c r="G36" s="7"/>
      <c r="H36" s="7"/>
      <c r="I36" s="7"/>
      <c r="J36" s="7"/>
    </row>
    <row r="37" spans="2:12">
      <c r="B37" s="8"/>
      <c r="C37" s="9"/>
      <c r="D37" s="12"/>
      <c r="F37" s="29" t="s">
        <v>5</v>
      </c>
      <c r="G37" s="7"/>
      <c r="H37" s="7"/>
      <c r="I37" s="7"/>
      <c r="J37" s="7"/>
    </row>
    <row r="38" spans="2:12">
      <c r="B38" s="26" t="s">
        <v>13</v>
      </c>
      <c r="C38" s="27">
        <v>0.6</v>
      </c>
      <c r="D38" s="12"/>
      <c r="E38" s="21"/>
      <c r="F38" s="30">
        <v>160</v>
      </c>
      <c r="G38" s="7"/>
      <c r="H38" s="7"/>
      <c r="I38" s="7"/>
      <c r="J38" s="7"/>
    </row>
    <row r="39" spans="2:12">
      <c r="B39" s="8"/>
      <c r="C39" s="9"/>
      <c r="D39" s="12"/>
      <c r="E39" s="4"/>
      <c r="F39" s="6"/>
      <c r="G39" s="22" t="s">
        <v>7</v>
      </c>
      <c r="H39" s="52" t="s">
        <v>26</v>
      </c>
      <c r="I39" s="7"/>
      <c r="J39" s="7"/>
      <c r="K39" s="2"/>
      <c r="L39" s="2"/>
    </row>
    <row r="40" spans="2:12">
      <c r="B40" s="8"/>
      <c r="C40" s="9"/>
      <c r="D40" s="12"/>
      <c r="E40" s="9" t="s">
        <v>6</v>
      </c>
      <c r="F40" s="12"/>
      <c r="G40" s="4" t="s">
        <v>8</v>
      </c>
      <c r="H40" s="6"/>
      <c r="I40" s="4" t="s">
        <v>11</v>
      </c>
      <c r="J40" s="53" t="s">
        <v>26</v>
      </c>
      <c r="K40" s="2"/>
      <c r="L40" s="2"/>
    </row>
    <row r="41" spans="2:12" ht="9" customHeight="1">
      <c r="B41" s="8"/>
      <c r="C41" s="9"/>
      <c r="D41" s="12"/>
      <c r="E41" s="9"/>
      <c r="F41" s="12"/>
      <c r="G41" s="9"/>
      <c r="H41" s="12"/>
      <c r="I41" s="13"/>
      <c r="J41" s="15"/>
    </row>
    <row r="42" spans="2:12" ht="18" customHeight="1">
      <c r="B42" s="8"/>
      <c r="C42" s="9"/>
      <c r="D42" s="12"/>
      <c r="E42" s="9"/>
      <c r="F42" s="49" t="s">
        <v>26</v>
      </c>
      <c r="G42" s="9"/>
      <c r="H42" s="49" t="s">
        <v>26</v>
      </c>
      <c r="I42" s="4" t="s">
        <v>10</v>
      </c>
      <c r="J42" s="6">
        <v>80</v>
      </c>
    </row>
    <row r="43" spans="2:12" ht="9" customHeight="1">
      <c r="B43" s="8"/>
      <c r="C43" s="9"/>
      <c r="D43" s="12"/>
      <c r="E43" s="9"/>
      <c r="F43" s="12"/>
      <c r="G43" s="9"/>
      <c r="H43" s="12"/>
      <c r="I43" s="13"/>
      <c r="J43" s="15"/>
    </row>
    <row r="44" spans="2:12" ht="9" customHeight="1">
      <c r="B44" s="21"/>
      <c r="C44" s="13"/>
      <c r="D44" s="15"/>
      <c r="E44" s="13"/>
      <c r="F44" s="15"/>
      <c r="G44" s="9"/>
      <c r="H44" s="12"/>
      <c r="I44" s="4"/>
      <c r="J44" s="6"/>
    </row>
    <row r="45" spans="2:12">
      <c r="B45" s="7"/>
      <c r="C45" s="7"/>
      <c r="D45" s="7"/>
      <c r="E45" s="7"/>
      <c r="F45" s="7"/>
      <c r="G45" s="22" t="s">
        <v>9</v>
      </c>
      <c r="H45" s="24">
        <v>50</v>
      </c>
      <c r="I45" s="13" t="s">
        <v>12</v>
      </c>
      <c r="J45" s="15">
        <v>70</v>
      </c>
    </row>
    <row r="46" spans="2:12">
      <c r="B46" s="34" t="s">
        <v>21</v>
      </c>
      <c r="C46" s="34"/>
      <c r="D46" s="34">
        <v>500</v>
      </c>
      <c r="E46" s="34"/>
      <c r="F46" s="34"/>
      <c r="G46" s="35"/>
      <c r="H46" s="10"/>
      <c r="I46" s="10"/>
      <c r="J46" s="10"/>
    </row>
    <row r="47" spans="2:12">
      <c r="B47" s="37" t="s">
        <v>22</v>
      </c>
      <c r="C47" s="37"/>
      <c r="D47" s="63" t="s">
        <v>26</v>
      </c>
      <c r="E47" s="38" t="s">
        <v>23</v>
      </c>
      <c r="F47" s="39"/>
      <c r="G47" s="37"/>
      <c r="H47" s="10"/>
      <c r="I47" s="10"/>
      <c r="J47" s="10"/>
    </row>
    <row r="48" spans="2:12">
      <c r="B48" s="40" t="s">
        <v>6</v>
      </c>
      <c r="C48" s="40"/>
      <c r="D48" s="54" t="str">
        <f>+F42</f>
        <v>XXX</v>
      </c>
      <c r="E48" s="42"/>
      <c r="F48" s="43"/>
      <c r="G48" s="44"/>
      <c r="H48" s="10"/>
      <c r="I48" s="10"/>
      <c r="J48" s="10"/>
    </row>
    <row r="49" spans="2:10">
      <c r="B49" s="45" t="s">
        <v>24</v>
      </c>
      <c r="C49" s="45"/>
      <c r="D49" s="55" t="s">
        <v>26</v>
      </c>
      <c r="E49" s="47"/>
      <c r="F49" s="47"/>
      <c r="G49" s="48"/>
      <c r="H49" s="10"/>
      <c r="I49" s="10"/>
      <c r="J49" s="10"/>
    </row>
    <row r="51" spans="2:10">
      <c r="B51" s="31" t="s">
        <v>17</v>
      </c>
      <c r="C51" t="s">
        <v>19</v>
      </c>
    </row>
    <row r="52" spans="2:10">
      <c r="B52" s="31" t="s">
        <v>18</v>
      </c>
      <c r="C52" t="s">
        <v>20</v>
      </c>
    </row>
    <row r="54" spans="2:10">
      <c r="B54" t="s">
        <v>25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&amp;C&amp;F／&amp;A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6174-0C9C-456B-B761-4C007B7E81DE}">
  <sheetPr>
    <pageSetUpPr fitToPage="1"/>
  </sheetPr>
  <dimension ref="B1:L54"/>
  <sheetViews>
    <sheetView topLeftCell="A34" workbookViewId="0">
      <selection activeCell="H29" sqref="H29"/>
    </sheetView>
  </sheetViews>
  <sheetFormatPr defaultRowHeight="18.75"/>
  <cols>
    <col min="1" max="1" width="2.875" customWidth="1"/>
    <col min="2" max="2" width="9.625" customWidth="1"/>
    <col min="3" max="4" width="6.625" customWidth="1"/>
    <col min="5" max="6" width="8.625" customWidth="1"/>
    <col min="7" max="7" width="11.625" bestFit="1" customWidth="1"/>
    <col min="8" max="8" width="5.625" customWidth="1"/>
    <col min="9" max="9" width="11.625" bestFit="1" customWidth="1"/>
    <col min="10" max="10" width="5.625" customWidth="1"/>
  </cols>
  <sheetData>
    <row r="1" spans="2:12">
      <c r="B1" t="s">
        <v>15</v>
      </c>
      <c r="C1" s="1"/>
    </row>
    <row r="2" spans="2:12">
      <c r="B2" s="3"/>
      <c r="C2" s="4"/>
      <c r="D2" s="5"/>
      <c r="E2" s="5"/>
      <c r="F2" s="6"/>
      <c r="G2" s="7"/>
      <c r="H2" s="7"/>
      <c r="I2" s="7"/>
      <c r="J2" s="7"/>
    </row>
    <row r="3" spans="2:12">
      <c r="B3" s="8"/>
      <c r="C3" s="9"/>
      <c r="D3" s="10" t="s">
        <v>1</v>
      </c>
      <c r="E3" s="11">
        <f>B5-D9</f>
        <v>400</v>
      </c>
      <c r="F3" s="12"/>
      <c r="G3" s="7"/>
      <c r="H3" s="7"/>
      <c r="I3" s="7"/>
      <c r="J3" s="7"/>
    </row>
    <row r="4" spans="2:12">
      <c r="B4" s="25" t="s">
        <v>0</v>
      </c>
      <c r="C4" s="9"/>
      <c r="D4" s="10"/>
      <c r="E4" s="10"/>
      <c r="F4" s="12"/>
      <c r="G4" s="7"/>
      <c r="H4" s="7"/>
      <c r="I4" s="7"/>
      <c r="J4" s="7"/>
    </row>
    <row r="5" spans="2:12">
      <c r="B5" s="25">
        <v>1000</v>
      </c>
      <c r="C5" s="13"/>
      <c r="D5" s="14"/>
      <c r="E5" s="14"/>
      <c r="F5" s="15"/>
      <c r="G5" s="7"/>
      <c r="H5" s="7"/>
      <c r="I5" s="7"/>
      <c r="J5" s="7"/>
    </row>
    <row r="6" spans="2:12">
      <c r="B6" s="8"/>
      <c r="C6" s="4"/>
      <c r="D6" s="28" t="s">
        <v>14</v>
      </c>
      <c r="E6" s="32">
        <v>0.4</v>
      </c>
      <c r="F6" s="3"/>
      <c r="G6" s="7"/>
      <c r="H6" s="7"/>
      <c r="I6" s="7"/>
      <c r="J6" s="7"/>
    </row>
    <row r="7" spans="2:12">
      <c r="B7" s="8"/>
      <c r="C7" s="9"/>
      <c r="D7" s="16"/>
      <c r="E7" s="17"/>
      <c r="F7" s="8" t="s">
        <v>4</v>
      </c>
      <c r="G7" s="7"/>
      <c r="H7" s="7"/>
      <c r="I7" s="7"/>
      <c r="J7" s="7"/>
    </row>
    <row r="8" spans="2:12">
      <c r="B8" s="8"/>
      <c r="C8" s="9"/>
      <c r="D8" s="12"/>
      <c r="E8" s="8" t="s">
        <v>3</v>
      </c>
      <c r="F8" s="18">
        <f>D9*E6</f>
        <v>240</v>
      </c>
      <c r="G8" s="7"/>
      <c r="H8" s="7"/>
      <c r="I8" s="7"/>
      <c r="J8" s="7"/>
    </row>
    <row r="9" spans="2:12">
      <c r="B9" s="8"/>
      <c r="C9" s="9" t="s">
        <v>2</v>
      </c>
      <c r="D9" s="19">
        <f>B5*C11</f>
        <v>600</v>
      </c>
      <c r="E9" s="18">
        <f>F8+F11</f>
        <v>400</v>
      </c>
      <c r="F9" s="20"/>
      <c r="G9" s="7"/>
      <c r="H9" s="7"/>
      <c r="I9" s="7"/>
      <c r="J9" s="7"/>
    </row>
    <row r="10" spans="2:12">
      <c r="B10" s="8"/>
      <c r="C10" s="9"/>
      <c r="D10" s="12"/>
      <c r="F10" s="29" t="s">
        <v>5</v>
      </c>
      <c r="G10" s="7"/>
      <c r="H10" s="7"/>
      <c r="I10" s="7"/>
      <c r="J10" s="7"/>
    </row>
    <row r="11" spans="2:12">
      <c r="B11" s="26" t="s">
        <v>13</v>
      </c>
      <c r="C11" s="27">
        <v>0.6</v>
      </c>
      <c r="D11" s="12"/>
      <c r="E11" s="21"/>
      <c r="F11" s="30">
        <v>160</v>
      </c>
      <c r="G11" s="7"/>
      <c r="H11" s="7"/>
      <c r="I11" s="7"/>
      <c r="J11" s="7"/>
    </row>
    <row r="12" spans="2:12">
      <c r="B12" s="8"/>
      <c r="C12" s="9"/>
      <c r="D12" s="12"/>
      <c r="E12" s="4"/>
      <c r="F12" s="6"/>
      <c r="G12" s="22" t="s">
        <v>7</v>
      </c>
      <c r="H12" s="23">
        <f>F15*0.3</f>
        <v>60</v>
      </c>
      <c r="I12" s="7"/>
      <c r="J12" s="7"/>
      <c r="K12" s="2"/>
      <c r="L12" s="2"/>
    </row>
    <row r="13" spans="2:12">
      <c r="B13" s="8"/>
      <c r="C13" s="9"/>
      <c r="D13" s="12"/>
      <c r="E13" s="9" t="s">
        <v>6</v>
      </c>
      <c r="F13" s="12"/>
      <c r="G13" s="4" t="s">
        <v>8</v>
      </c>
      <c r="H13" s="6"/>
      <c r="I13" s="4" t="s">
        <v>11</v>
      </c>
      <c r="J13" s="33">
        <f>+(H15+H18)-(J15+J18)</f>
        <v>40</v>
      </c>
      <c r="K13" s="2"/>
      <c r="L13" s="2"/>
    </row>
    <row r="14" spans="2:12" ht="9" customHeight="1">
      <c r="B14" s="8"/>
      <c r="C14" s="9"/>
      <c r="D14" s="12"/>
      <c r="E14" s="9"/>
      <c r="F14" s="12"/>
      <c r="G14" s="9"/>
      <c r="H14" s="12"/>
      <c r="I14" s="13"/>
      <c r="J14" s="15"/>
    </row>
    <row r="15" spans="2:12" ht="18" customHeight="1">
      <c r="B15" s="8"/>
      <c r="C15" s="9"/>
      <c r="D15" s="12"/>
      <c r="E15" s="9"/>
      <c r="F15" s="19">
        <f>D9-E9</f>
        <v>200</v>
      </c>
      <c r="G15" s="9"/>
      <c r="H15" s="19">
        <f>F15-H12</f>
        <v>140</v>
      </c>
      <c r="I15" s="4" t="s">
        <v>10</v>
      </c>
      <c r="J15" s="6">
        <v>80</v>
      </c>
    </row>
    <row r="16" spans="2:12" ht="9" customHeight="1">
      <c r="B16" s="8"/>
      <c r="C16" s="9"/>
      <c r="D16" s="12"/>
      <c r="E16" s="9"/>
      <c r="F16" s="12"/>
      <c r="G16" s="9"/>
      <c r="H16" s="12"/>
      <c r="I16" s="13"/>
      <c r="J16" s="15"/>
    </row>
    <row r="17" spans="2:10" ht="9" customHeight="1">
      <c r="B17" s="21"/>
      <c r="C17" s="13"/>
      <c r="D17" s="15"/>
      <c r="E17" s="13"/>
      <c r="F17" s="15"/>
      <c r="G17" s="9"/>
      <c r="H17" s="12"/>
      <c r="I17" s="4"/>
      <c r="J17" s="6"/>
    </row>
    <row r="18" spans="2:10">
      <c r="B18" s="7"/>
      <c r="C18" s="7"/>
      <c r="D18" s="7"/>
      <c r="E18" s="7"/>
      <c r="F18" s="7"/>
      <c r="G18" s="22" t="s">
        <v>9</v>
      </c>
      <c r="H18" s="24">
        <v>50</v>
      </c>
      <c r="I18" s="13" t="s">
        <v>12</v>
      </c>
      <c r="J18" s="15">
        <v>70</v>
      </c>
    </row>
    <row r="19" spans="2:10">
      <c r="B19" s="34" t="s">
        <v>21</v>
      </c>
      <c r="C19" s="34"/>
      <c r="D19" s="34">
        <v>500</v>
      </c>
      <c r="E19" s="34"/>
      <c r="F19" s="34"/>
      <c r="G19" s="35"/>
      <c r="H19" s="10"/>
      <c r="I19" s="10"/>
      <c r="J19" s="10"/>
    </row>
    <row r="20" spans="2:10">
      <c r="B20" s="34" t="s">
        <v>22</v>
      </c>
      <c r="C20" s="34"/>
      <c r="D20" s="36">
        <f>+D19/J13</f>
        <v>12.5</v>
      </c>
      <c r="E20" s="34" t="s">
        <v>23</v>
      </c>
      <c r="F20" s="34"/>
      <c r="G20" s="35"/>
      <c r="H20" s="10"/>
      <c r="I20" s="10"/>
      <c r="J20" s="10"/>
    </row>
    <row r="21" spans="2:10">
      <c r="B21" s="40" t="s">
        <v>6</v>
      </c>
      <c r="C21" s="40"/>
      <c r="D21" s="41">
        <f>+F15</f>
        <v>200</v>
      </c>
      <c r="E21" s="42"/>
      <c r="F21" s="43"/>
      <c r="G21" s="44"/>
      <c r="H21" s="10"/>
      <c r="I21" s="10"/>
      <c r="J21" s="10"/>
    </row>
    <row r="22" spans="2:10">
      <c r="B22" s="45" t="s">
        <v>24</v>
      </c>
      <c r="C22" s="45"/>
      <c r="D22" s="46">
        <f>+H15+H18</f>
        <v>190</v>
      </c>
      <c r="E22" s="47"/>
      <c r="F22" s="47"/>
      <c r="G22" s="48"/>
      <c r="H22" s="10"/>
      <c r="I22" s="10"/>
      <c r="J22" s="10"/>
    </row>
    <row r="23" spans="2:10" s="61" customFormat="1">
      <c r="B23" s="56"/>
      <c r="C23" s="56"/>
      <c r="D23" s="58"/>
      <c r="E23" s="59"/>
      <c r="F23" s="59"/>
      <c r="G23" s="60"/>
      <c r="H23" s="56"/>
      <c r="I23" s="56"/>
      <c r="J23" s="56"/>
    </row>
    <row r="24" spans="2:10">
      <c r="B24" s="31" t="s">
        <v>17</v>
      </c>
      <c r="C24" t="s">
        <v>19</v>
      </c>
    </row>
    <row r="25" spans="2:10">
      <c r="B25" s="31" t="s">
        <v>18</v>
      </c>
      <c r="C25" t="s">
        <v>20</v>
      </c>
    </row>
    <row r="27" spans="2:10">
      <c r="B27" s="7"/>
      <c r="C27" s="7"/>
      <c r="D27" s="7"/>
      <c r="E27" s="7"/>
      <c r="F27" s="7"/>
      <c r="G27" s="10"/>
      <c r="H27" s="10"/>
      <c r="I27" s="10"/>
      <c r="J27" s="11"/>
    </row>
    <row r="28" spans="2:10">
      <c r="B28" t="s">
        <v>16</v>
      </c>
    </row>
    <row r="29" spans="2:10">
      <c r="B29" s="3"/>
      <c r="C29" s="4"/>
      <c r="D29" s="5"/>
      <c r="E29" s="5"/>
      <c r="F29" s="6"/>
      <c r="G29" s="7"/>
      <c r="H29" s="7"/>
      <c r="I29" s="7"/>
      <c r="J29" s="7"/>
    </row>
    <row r="30" spans="2:10">
      <c r="B30" s="8"/>
      <c r="C30" s="9"/>
      <c r="D30" s="10" t="s">
        <v>1</v>
      </c>
      <c r="E30" s="11">
        <f>B32-D36</f>
        <v>400</v>
      </c>
      <c r="F30" s="12"/>
      <c r="G30" s="7"/>
      <c r="H30" s="7"/>
      <c r="I30" s="7"/>
      <c r="J30" s="7"/>
    </row>
    <row r="31" spans="2:10">
      <c r="B31" s="25" t="s">
        <v>0</v>
      </c>
      <c r="C31" s="9"/>
      <c r="D31" s="10"/>
      <c r="E31" s="10"/>
      <c r="F31" s="12"/>
      <c r="G31" s="7"/>
      <c r="H31" s="7"/>
      <c r="I31" s="7"/>
      <c r="J31" s="7"/>
    </row>
    <row r="32" spans="2:10">
      <c r="B32" s="25">
        <v>1000</v>
      </c>
      <c r="C32" s="13"/>
      <c r="D32" s="14"/>
      <c r="E32" s="14"/>
      <c r="F32" s="15"/>
      <c r="G32" s="7"/>
      <c r="H32" s="7"/>
      <c r="I32" s="7"/>
      <c r="J32" s="7"/>
    </row>
    <row r="33" spans="2:12">
      <c r="B33" s="8"/>
      <c r="C33" s="4"/>
      <c r="D33" s="28" t="s">
        <v>14</v>
      </c>
      <c r="E33" s="32">
        <v>0.4</v>
      </c>
      <c r="F33" s="3"/>
      <c r="G33" s="7"/>
      <c r="H33" s="7"/>
      <c r="I33" s="7"/>
      <c r="J33" s="7"/>
    </row>
    <row r="34" spans="2:12">
      <c r="B34" s="8"/>
      <c r="C34" s="9"/>
      <c r="D34" s="16"/>
      <c r="E34" s="17"/>
      <c r="F34" s="8" t="s">
        <v>4</v>
      </c>
      <c r="G34" s="7"/>
      <c r="H34" s="7"/>
      <c r="I34" s="7"/>
      <c r="J34" s="7"/>
    </row>
    <row r="35" spans="2:12">
      <c r="B35" s="8"/>
      <c r="C35" s="9"/>
      <c r="D35" s="12"/>
      <c r="E35" s="8" t="s">
        <v>3</v>
      </c>
      <c r="F35" s="18">
        <f>D36*E33</f>
        <v>240</v>
      </c>
      <c r="G35" s="7"/>
      <c r="H35" s="7"/>
      <c r="I35" s="7"/>
      <c r="J35" s="7"/>
    </row>
    <row r="36" spans="2:12">
      <c r="B36" s="8"/>
      <c r="C36" s="9" t="s">
        <v>2</v>
      </c>
      <c r="D36" s="19">
        <f>B32*C38</f>
        <v>600</v>
      </c>
      <c r="E36" s="18">
        <f>F35+F38</f>
        <v>400</v>
      </c>
      <c r="F36" s="20"/>
      <c r="G36" s="7"/>
      <c r="H36" s="7"/>
      <c r="I36" s="7"/>
      <c r="J36" s="7"/>
    </row>
    <row r="37" spans="2:12">
      <c r="B37" s="8"/>
      <c r="C37" s="9"/>
      <c r="D37" s="12"/>
      <c r="F37" s="29" t="s">
        <v>5</v>
      </c>
      <c r="G37" s="7"/>
      <c r="H37" s="7"/>
      <c r="I37" s="7"/>
      <c r="J37" s="7"/>
    </row>
    <row r="38" spans="2:12">
      <c r="B38" s="26" t="s">
        <v>13</v>
      </c>
      <c r="C38" s="27">
        <v>0.6</v>
      </c>
      <c r="D38" s="12"/>
      <c r="E38" s="21"/>
      <c r="F38" s="30">
        <v>160</v>
      </c>
      <c r="G38" s="7"/>
      <c r="H38" s="7"/>
      <c r="I38" s="7"/>
      <c r="J38" s="7"/>
    </row>
    <row r="39" spans="2:12">
      <c r="B39" s="8"/>
      <c r="C39" s="9"/>
      <c r="D39" s="12"/>
      <c r="E39" s="4"/>
      <c r="F39" s="6"/>
      <c r="G39" s="22" t="s">
        <v>7</v>
      </c>
      <c r="H39" s="23">
        <f>F42*0.3</f>
        <v>60</v>
      </c>
      <c r="I39" s="7"/>
      <c r="J39" s="7"/>
      <c r="K39" s="2"/>
      <c r="L39" s="2"/>
    </row>
    <row r="40" spans="2:12">
      <c r="B40" s="8"/>
      <c r="C40" s="9"/>
      <c r="D40" s="12"/>
      <c r="E40" s="9" t="s">
        <v>6</v>
      </c>
      <c r="F40" s="12"/>
      <c r="G40" s="4" t="s">
        <v>8</v>
      </c>
      <c r="H40" s="6"/>
      <c r="I40" s="4" t="s">
        <v>11</v>
      </c>
      <c r="J40" s="33">
        <f>+(H42+H45)-(J42+J45)</f>
        <v>40</v>
      </c>
      <c r="K40" s="2"/>
      <c r="L40" s="2"/>
    </row>
    <row r="41" spans="2:12" ht="9" customHeight="1">
      <c r="B41" s="8"/>
      <c r="C41" s="9"/>
      <c r="D41" s="12"/>
      <c r="E41" s="9"/>
      <c r="F41" s="12"/>
      <c r="G41" s="9"/>
      <c r="H41" s="12"/>
      <c r="I41" s="13"/>
      <c r="J41" s="15"/>
    </row>
    <row r="42" spans="2:12" ht="18" customHeight="1">
      <c r="B42" s="8"/>
      <c r="C42" s="9"/>
      <c r="D42" s="12"/>
      <c r="E42" s="9"/>
      <c r="F42" s="19">
        <f>D36-E36</f>
        <v>200</v>
      </c>
      <c r="G42" s="9"/>
      <c r="H42" s="19">
        <f>F42-H39</f>
        <v>140</v>
      </c>
      <c r="I42" s="4" t="s">
        <v>10</v>
      </c>
      <c r="J42" s="6">
        <v>80</v>
      </c>
    </row>
    <row r="43" spans="2:12" ht="9" customHeight="1">
      <c r="B43" s="8"/>
      <c r="C43" s="9"/>
      <c r="D43" s="12"/>
      <c r="E43" s="9"/>
      <c r="F43" s="12"/>
      <c r="G43" s="9"/>
      <c r="H43" s="12"/>
      <c r="I43" s="13"/>
      <c r="J43" s="15"/>
    </row>
    <row r="44" spans="2:12" ht="9" customHeight="1">
      <c r="B44" s="21"/>
      <c r="C44" s="13"/>
      <c r="D44" s="15"/>
      <c r="E44" s="13"/>
      <c r="F44" s="15"/>
      <c r="G44" s="9"/>
      <c r="H44" s="12"/>
      <c r="I44" s="4"/>
      <c r="J44" s="6"/>
    </row>
    <row r="45" spans="2:12">
      <c r="B45" s="7"/>
      <c r="C45" s="7"/>
      <c r="D45" s="7"/>
      <c r="E45" s="7"/>
      <c r="F45" s="7"/>
      <c r="G45" s="22" t="s">
        <v>9</v>
      </c>
      <c r="H45" s="24">
        <v>50</v>
      </c>
      <c r="I45" s="13" t="s">
        <v>12</v>
      </c>
      <c r="J45" s="15">
        <v>70</v>
      </c>
    </row>
    <row r="46" spans="2:12">
      <c r="B46" s="34" t="s">
        <v>21</v>
      </c>
      <c r="C46" s="34"/>
      <c r="D46" s="34">
        <v>500</v>
      </c>
      <c r="E46" s="34"/>
      <c r="F46" s="34"/>
      <c r="G46" s="35"/>
      <c r="H46" s="10"/>
      <c r="I46" s="10"/>
      <c r="J46" s="10"/>
    </row>
    <row r="47" spans="2:12">
      <c r="B47" s="37" t="s">
        <v>22</v>
      </c>
      <c r="C47" s="37"/>
      <c r="D47" s="57">
        <f>+D46/J40</f>
        <v>12.5</v>
      </c>
      <c r="E47" s="38">
        <f>IF(D47-D20&lt;0,-(D47-D20),(D47-D20))</f>
        <v>0</v>
      </c>
      <c r="F47" s="39" t="str">
        <f>IF(D47-D20&lt;0,"年短縮","年延長")</f>
        <v>年延長</v>
      </c>
      <c r="G47" s="37"/>
      <c r="H47" s="10"/>
      <c r="I47" s="10"/>
      <c r="J47" s="10"/>
    </row>
    <row r="48" spans="2:12">
      <c r="B48" s="40" t="s">
        <v>6</v>
      </c>
      <c r="C48" s="40"/>
      <c r="D48" s="41">
        <f>+F42</f>
        <v>200</v>
      </c>
      <c r="E48" s="42">
        <f>IF(F42-F15&gt;0,(F42-F15),-(F42-F15))</f>
        <v>0</v>
      </c>
      <c r="F48" s="43" t="str">
        <f>IF(F42-F15&gt;0,"増加","減少")</f>
        <v>減少</v>
      </c>
      <c r="G48" s="44">
        <f>+E48/F15</f>
        <v>0</v>
      </c>
      <c r="H48" s="10"/>
      <c r="I48" s="10"/>
      <c r="J48" s="10"/>
    </row>
    <row r="49" spans="2:10">
      <c r="B49" s="45" t="s">
        <v>24</v>
      </c>
      <c r="C49" s="45"/>
      <c r="D49" s="46">
        <f>+H42+H45</f>
        <v>190</v>
      </c>
      <c r="E49" s="47">
        <f>IF(((H42+H45)-(H15+H18))&gt;0,(H42+H45)-(H15+H18),-((H42+H45)-(H15+H18)))</f>
        <v>0</v>
      </c>
      <c r="F49" s="47" t="str">
        <f>IF(((H42+H45)-(H15+H18))&gt;0,"増加","減少")</f>
        <v>減少</v>
      </c>
      <c r="G49" s="48">
        <f>+E49/(H15+H18)</f>
        <v>0</v>
      </c>
      <c r="H49" s="10"/>
      <c r="I49" s="10"/>
      <c r="J49" s="10"/>
    </row>
    <row r="51" spans="2:10">
      <c r="B51" s="31" t="s">
        <v>17</v>
      </c>
      <c r="C51" t="s">
        <v>19</v>
      </c>
    </row>
    <row r="52" spans="2:10">
      <c r="B52" s="31" t="s">
        <v>18</v>
      </c>
      <c r="C52" t="s">
        <v>20</v>
      </c>
    </row>
    <row r="54" spans="2:10">
      <c r="B54" t="s">
        <v>25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&amp;C&amp;F／&amp;A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講義用</vt:lpstr>
      <vt:lpstr>シュミレーション用</vt:lpstr>
      <vt:lpstr>シュミレーション用!_Hlk526370960</vt:lpstr>
      <vt:lpstr>講義用!_Hlk526370960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2018-10-29T12:15:15Z</dcterms:modified>
</cp:coreProperties>
</file>